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1aC'!$A$1:$I$48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<sst xmlns="http://schemas.openxmlformats.org/spreadsheetml/2006/main" count="141" uniqueCount="62">
  <si>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</si>
  <si>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</si>
  <si>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</si>
  <si>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</si>
  <si>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</si>
  <si>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</si>
  <si>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</si>
  <si>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</si>
  <si>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</si>
  <si>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</si>
  <si>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</si>
  <si>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</si>
  <si>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</si>
  <si>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</si>
  <si>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</si>
  <si>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</si>
  <si>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</si>
  <si>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</si>
  <si>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</si>
  <si>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</si>
  <si>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</si>
  <si>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</si>
  <si>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</si>
  <si>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</si>
  <si>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</si>
  <si>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</si>
  <si>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</si>
  <si>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</si>
  <si>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2014-2015</t>
  </si>
  <si>
    <t>3a DVISIÓ MASCULINA A</t>
  </si>
  <si>
    <t>XTREME</t>
  </si>
  <si>
    <t>DIAMOND B</t>
  </si>
  <si>
    <t>TERRASSA B</t>
  </si>
  <si>
    <t>JOVENTUT AL-VICI C</t>
  </si>
  <si>
    <t>-</t>
  </si>
  <si>
    <t>JAIME LÓPEZ DE MURILLAS PÉREZ</t>
  </si>
  <si>
    <t>DANIEL LÓPEZ DE MURILLAS PÉREZ</t>
  </si>
  <si>
    <t>ÀNGEL BRAVO GARCÍA</t>
  </si>
  <si>
    <t>DAVID MARCÉ SERRANO</t>
  </si>
  <si>
    <t>IVAN JIMÉNEZ PÉREZ</t>
  </si>
  <si>
    <t>MOISÉS SEMPERE GANCHARRO</t>
  </si>
  <si>
    <t>ANTONIO PINO CALVO</t>
  </si>
  <si>
    <t>CARLOS SÁNCHEZ BRUMOS</t>
  </si>
  <si>
    <t>ALEJANDRO CORREA PINEDA</t>
  </si>
  <si>
    <t>RAMON HERVÁS ALMAGRO</t>
  </si>
  <si>
    <t>ENRIQUE LEDESMA CASTEJÓN</t>
  </si>
  <si>
    <t>ALBERT METSCHJE LÓPEZ</t>
  </si>
  <si>
    <t>MANEL TORAL FERRER</t>
  </si>
  <si>
    <t>JOSÉ ANTONIO GÓNGORA HINOJA</t>
  </si>
  <si>
    <t>DAVID BARCO ALCARAZ</t>
  </si>
  <si>
    <t>ÀLEX FERNÁNDEZ QUINTÀS</t>
  </si>
  <si>
    <t>MANUEL SORIANO LEÓN</t>
  </si>
  <si>
    <t>FRANCISCO ABADAL PÉREZ</t>
  </si>
  <si>
    <t>JOAN GILABERT ROZAS</t>
  </si>
  <si>
    <t>JORDI ESCOFET SORIANO</t>
  </si>
  <si>
    <t>RAMON GUASCH ESPÍ</t>
  </si>
  <si>
    <t>13-des-14</t>
  </si>
  <si>
    <t>RUSLAND FENEV</t>
  </si>
  <si>
    <t>JOSÉ MANUEL RUBIO HERNÁNDEZ</t>
  </si>
  <si>
    <t>JOSÉ MANUEL BLANCO RODRÍGUEZ</t>
  </si>
  <si>
    <t>JORDI MAUREL GIMÉNEZ</t>
  </si>
  <si>
    <t>EFRAIN FUENZALIDA VILICIC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</si>
</sst>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41965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3</v>
      </c>
      <c r="G9" s="28" t="s">
        <v>31</v>
      </c>
      <c r="I9" s="30">
        <v>7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8</v>
      </c>
      <c r="F11" s="30"/>
      <c r="G11" s="28" t="s">
        <v>33</v>
      </c>
      <c r="I11" s="30">
        <v>2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/>
      <c r="F13" s="30"/>
      <c r="G13" s="28" t="s">
        <v>34</v>
      </c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-</v>
      </c>
      <c r="E15" s="30"/>
      <c r="F15" s="30"/>
      <c r="G15" s="28" t="str">
        <f>G11</f>
        <v>JOVENTUT AL-VICI C</v>
      </c>
      <c r="I15" s="30">
        <v>10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DIAMOND B</v>
      </c>
      <c r="E19" s="30">
        <v>9</v>
      </c>
      <c r="F19" s="30"/>
      <c r="G19" s="28" t="str">
        <f>C11</f>
        <v>TERRASSA B</v>
      </c>
      <c r="I19" s="30">
        <v>1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TERRASSA B</v>
      </c>
      <c r="E21" s="30">
        <v>4</v>
      </c>
      <c r="F21" s="30"/>
      <c r="G21" s="28" t="str">
        <f>C9</f>
        <v>XTREME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DIAMOND B</v>
      </c>
      <c r="E23" s="30">
        <v>10</v>
      </c>
      <c r="F23" s="30"/>
      <c r="G23" s="28" t="str">
        <f>C13</f>
        <v>-</v>
      </c>
      <c r="I23" s="30"/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-</v>
      </c>
      <c r="E25" s="30"/>
      <c r="F25" s="30"/>
      <c r="G25" s="28" t="str">
        <f>G11</f>
        <v>JOVENTUT AL-VICI C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DIAMOND B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JOVENTUT AL-VICI C</v>
      </c>
      <c r="E29" s="30">
        <v>1</v>
      </c>
      <c r="F29" s="30"/>
      <c r="G29" s="28" t="str">
        <f>C9</f>
        <v>XTREME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TERRASSA B</v>
      </c>
      <c r="E31" s="30">
        <v>10</v>
      </c>
      <c r="G31" s="28" t="str">
        <f>C13</f>
        <v>-</v>
      </c>
      <c r="I31" s="30"/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XTREME</v>
      </c>
      <c r="E33" s="30">
        <v>10</v>
      </c>
      <c r="G33" s="28" t="str">
        <f>C13</f>
        <v>-</v>
      </c>
      <c r="I33" s="30"/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-</v>
      </c>
      <c r="E35" s="30"/>
      <c r="G35" s="28" t="str">
        <f>C11</f>
        <v>TERRASSA B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JOVENTUT AL-VICI C</v>
      </c>
      <c r="E37" s="30">
        <v>3</v>
      </c>
      <c r="G37" s="28" t="str">
        <f>G9</f>
        <v>DIAMOND B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7+9+10+10+7</f>
        <v>43</v>
      </c>
      <c r="F45" s="47"/>
      <c r="G45" s="47"/>
      <c r="H45" s="48">
        <f>SUM(E45:G45)</f>
        <v>43</v>
      </c>
      <c r="J45" s="1"/>
      <c r="K45" s="1"/>
    </row>
    <row r="46" spans="2:11" ht="21">
      <c r="B46" s="49" t="s">
        <v>30</v>
      </c>
      <c r="C46" s="50"/>
      <c r="D46" s="36"/>
      <c r="E46" s="46">
        <f>3+10+6+9+10</f>
        <v>38</v>
      </c>
      <c r="F46" s="47"/>
      <c r="G46" s="47"/>
      <c r="H46" s="48">
        <f>SUM(E46:G46)</f>
        <v>38</v>
      </c>
      <c r="J46" s="52"/>
      <c r="K46" s="52"/>
    </row>
    <row r="47" spans="2:11" ht="21">
      <c r="B47" s="43" t="s">
        <v>32</v>
      </c>
      <c r="C47" s="44"/>
      <c r="D47" s="45"/>
      <c r="E47" s="46">
        <f>8+1+4+10+10</f>
        <v>33</v>
      </c>
      <c r="F47" s="47"/>
      <c r="G47" s="47"/>
      <c r="H47" s="48">
        <f>SUM(E47:G47)</f>
        <v>33</v>
      </c>
      <c r="J47" s="52"/>
      <c r="K47" s="52"/>
    </row>
    <row r="48" spans="2:11" ht="21">
      <c r="B48" s="43" t="s">
        <v>33</v>
      </c>
      <c r="C48" s="44"/>
      <c r="D48" s="45"/>
      <c r="E48" s="46">
        <f>2+10+10+1+3</f>
        <v>26</v>
      </c>
      <c r="F48" s="51"/>
      <c r="G48" s="51"/>
      <c r="H48" s="48">
        <f>SUM(E48:G48)</f>
        <v>26</v>
      </c>
      <c r="J48" s="52"/>
      <c r="K48" s="52"/>
    </row>
    <row r="49" spans="3:11" ht="15.75">
      <c r="C49" s="36"/>
      <c r="D49" s="36"/>
      <c r="E49" s="52"/>
      <c r="F49" s="52"/>
      <c r="G49" s="52"/>
      <c r="H49" s="52"/>
      <c r="I49" s="52"/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 t="s">
        <v>56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7</v>
      </c>
      <c r="G9" s="28" t="s">
        <v>31</v>
      </c>
      <c r="I9" s="30">
        <v>3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6</v>
      </c>
      <c r="F11" s="30"/>
      <c r="G11" s="28" t="s">
        <v>33</v>
      </c>
      <c r="I11" s="30">
        <v>4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/>
      <c r="F13" s="30"/>
      <c r="G13" s="28" t="s">
        <v>34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-</v>
      </c>
      <c r="E15" s="30"/>
      <c r="F15" s="30"/>
      <c r="G15" s="28" t="str">
        <f>G11</f>
        <v>JOVENTUT AL-VICI C</v>
      </c>
      <c r="I15" s="30">
        <v>10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DIAMOND B</v>
      </c>
      <c r="E19" s="30">
        <v>1</v>
      </c>
      <c r="F19" s="30"/>
      <c r="G19" s="28" t="str">
        <f>C11</f>
        <v>TERRASSA B</v>
      </c>
      <c r="I19" s="30">
        <v>9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TERRASSA B</v>
      </c>
      <c r="E21" s="30">
        <v>10</v>
      </c>
      <c r="F21" s="30"/>
      <c r="G21" s="28" t="str">
        <f>C9</f>
        <v>XTREME</v>
      </c>
      <c r="I21" s="30">
        <v>0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DIAMOND B</v>
      </c>
      <c r="E23" s="30">
        <v>10</v>
      </c>
      <c r="F23" s="30"/>
      <c r="G23" s="28" t="str">
        <f>C13</f>
        <v>-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JOVENTUT AL-VICI C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DIAMOND B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JOVENTUT AL-VICI C</v>
      </c>
      <c r="E29" s="30">
        <v>8</v>
      </c>
      <c r="F29" s="30"/>
      <c r="G29" s="28" t="str">
        <f>C9</f>
        <v>XTREME</v>
      </c>
      <c r="I29" s="30">
        <v>2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TERRASSA B</v>
      </c>
      <c r="E31" s="30">
        <v>10</v>
      </c>
      <c r="G31" s="28" t="str">
        <f>C13</f>
        <v>-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XTREME</v>
      </c>
      <c r="E33" s="30">
        <v>10</v>
      </c>
      <c r="G33" s="28" t="str">
        <f>C13</f>
        <v>-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TERRASSA B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JOVENTUT AL-VICI C</v>
      </c>
      <c r="E37" s="30">
        <v>5</v>
      </c>
      <c r="G37" s="28" t="str">
        <f>G9</f>
        <v>DIAMOND B</v>
      </c>
      <c r="I37" s="30">
        <v>5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44"/>
      <c r="D45" s="45"/>
      <c r="E45" s="46">
        <f>8+1+4+10+10</f>
        <v>33</v>
      </c>
      <c r="F45" s="46">
        <f>6+9+10+10+10</f>
        <v>45</v>
      </c>
      <c r="G45" s="47"/>
      <c r="H45" s="48">
        <f>SUM(E45:G45)</f>
        <v>78</v>
      </c>
      <c r="J45" s="1"/>
      <c r="K45" s="1"/>
    </row>
    <row r="46" spans="2:11" ht="21">
      <c r="B46" s="49" t="s">
        <v>31</v>
      </c>
      <c r="C46" s="50"/>
      <c r="D46" s="36"/>
      <c r="E46" s="46">
        <f>7+9+10+10+7</f>
        <v>43</v>
      </c>
      <c r="F46" s="46">
        <f>3+1+10+10+5</f>
        <v>29</v>
      </c>
      <c r="G46" s="47"/>
      <c r="H46" s="48">
        <f>SUM(E46:G46)</f>
        <v>72</v>
      </c>
      <c r="J46" s="52"/>
      <c r="K46" s="52"/>
    </row>
    <row r="47" spans="2:11" ht="21">
      <c r="B47" s="43" t="s">
        <v>30</v>
      </c>
      <c r="C47" s="44"/>
      <c r="D47" s="45"/>
      <c r="E47" s="46">
        <f>3+10+6+9+10</f>
        <v>38</v>
      </c>
      <c r="F47" s="46">
        <f>7+10+0+2+10</f>
        <v>29</v>
      </c>
      <c r="G47" s="51"/>
      <c r="H47" s="48">
        <f>SUM(E47:G47)</f>
        <v>67</v>
      </c>
      <c r="J47" s="52"/>
      <c r="K47" s="52"/>
    </row>
    <row r="48" spans="2:11" ht="21">
      <c r="B48" s="43" t="s">
        <v>33</v>
      </c>
      <c r="C48" s="44"/>
      <c r="D48" s="45"/>
      <c r="E48" s="46">
        <f>2+10+10+1+3</f>
        <v>26</v>
      </c>
      <c r="F48" s="46">
        <f>4+10+10+8+5</f>
        <v>37</v>
      </c>
      <c r="G48" s="47"/>
      <c r="H48" s="48">
        <f>SUM(E48:G48)</f>
        <v>63</v>
      </c>
      <c r="J48" s="52"/>
      <c r="K48" s="52"/>
    </row>
    <row r="49" spans="3:11" ht="15.75">
      <c r="C49" s="36"/>
      <c r="D49" s="36"/>
      <c r="E49" s="52"/>
      <c r="F49" s="52"/>
      <c r="G49" s="52"/>
      <c r="H49" s="52"/>
      <c r="I49" s="52"/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zoomScalePageLayoutView="0" workbookViewId="0" topLeftCell="A4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42049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4</v>
      </c>
      <c r="G9" s="28" t="s">
        <v>31</v>
      </c>
      <c r="I9" s="30">
        <v>6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8</v>
      </c>
      <c r="F11" s="30"/>
      <c r="G11" s="28" t="s">
        <v>33</v>
      </c>
      <c r="I11" s="30">
        <v>2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/>
      <c r="F13" s="30"/>
      <c r="G13" s="28" t="s">
        <v>34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-</v>
      </c>
      <c r="E15" s="30"/>
      <c r="F15" s="30"/>
      <c r="G15" s="28" t="str">
        <f>G11</f>
        <v>JOVENTUT AL-VICI C</v>
      </c>
      <c r="I15" s="30">
        <v>10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DIAMOND B</v>
      </c>
      <c r="E19" s="30">
        <v>9</v>
      </c>
      <c r="F19" s="30"/>
      <c r="G19" s="28" t="str">
        <f>C11</f>
        <v>TERRASSA B</v>
      </c>
      <c r="I19" s="30">
        <v>1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TERRASSA B</v>
      </c>
      <c r="E21" s="30">
        <v>1</v>
      </c>
      <c r="F21" s="30"/>
      <c r="G21" s="28" t="str">
        <f>C9</f>
        <v>XTREME</v>
      </c>
      <c r="I21" s="30">
        <v>9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DIAMOND B</v>
      </c>
      <c r="E23" s="30">
        <v>10</v>
      </c>
      <c r="F23" s="30"/>
      <c r="G23" s="28" t="str">
        <f>C13</f>
        <v>-</v>
      </c>
      <c r="I23" s="30"/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JOVENTUT AL-VICI C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7.25" customHeight="1">
      <c r="A27" s="27" t="s">
        <v>10</v>
      </c>
      <c r="C27" s="28" t="str">
        <f>G9</f>
        <v>DIAMOND B</v>
      </c>
      <c r="E27" s="30">
        <v>10</v>
      </c>
      <c r="F27" s="30"/>
      <c r="G27" s="28" t="str">
        <f>G13</f>
        <v>-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JOVENTUT AL-VICI C</v>
      </c>
      <c r="E29" s="30">
        <v>1</v>
      </c>
      <c r="F29" s="30"/>
      <c r="G29" s="28" t="str">
        <f>C9</f>
        <v>XTREME</v>
      </c>
      <c r="I29" s="30">
        <v>9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TERRASSA B</v>
      </c>
      <c r="E31" s="30">
        <v>10</v>
      </c>
      <c r="G31" s="28" t="str">
        <f>C13</f>
        <v>-</v>
      </c>
      <c r="I31" s="30"/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XTREME</v>
      </c>
      <c r="E33" s="30">
        <v>10</v>
      </c>
      <c r="G33" s="28" t="str">
        <f>C13</f>
        <v>-</v>
      </c>
      <c r="I33" s="30"/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TERRASSA B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JOVENTUT AL-VICI C</v>
      </c>
      <c r="E37" s="30">
        <v>0</v>
      </c>
      <c r="G37" s="28" t="str">
        <f>G9</f>
        <v>DIAMOND B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7+9+10+10+7</f>
        <v>43</v>
      </c>
      <c r="F45" s="46">
        <f>3+1+10+10+5</f>
        <v>29</v>
      </c>
      <c r="G45" s="46">
        <f>6+9+10+10+10</f>
        <v>45</v>
      </c>
      <c r="H45" s="48">
        <f>SUM(E45:G45)</f>
        <v>117</v>
      </c>
      <c r="J45" s="1"/>
      <c r="K45" s="1"/>
    </row>
    <row r="46" spans="2:11" ht="21">
      <c r="B46" s="49" t="s">
        <v>30</v>
      </c>
      <c r="C46" s="50"/>
      <c r="D46" s="36"/>
      <c r="E46" s="46">
        <f>3+10+6+9+10</f>
        <v>38</v>
      </c>
      <c r="F46" s="46">
        <f>7+10+0+2+10</f>
        <v>29</v>
      </c>
      <c r="G46" s="46">
        <f>4+10+9+9+10</f>
        <v>42</v>
      </c>
      <c r="H46" s="48">
        <f>SUM(E46:G46)</f>
        <v>109</v>
      </c>
      <c r="J46" s="52"/>
      <c r="K46" s="52"/>
    </row>
    <row r="47" spans="2:11" ht="21">
      <c r="B47" s="43" t="s">
        <v>32</v>
      </c>
      <c r="C47" s="44"/>
      <c r="D47" s="45"/>
      <c r="E47" s="46">
        <f>8+1+4+10+10</f>
        <v>33</v>
      </c>
      <c r="F47" s="46">
        <f>6+9+10+10+10</f>
        <v>45</v>
      </c>
      <c r="G47" s="46">
        <f>8+1+1+10+10</f>
        <v>30</v>
      </c>
      <c r="H47" s="48">
        <f>SUM(E47:G47)</f>
        <v>108</v>
      </c>
      <c r="J47" s="52"/>
      <c r="K47" s="52"/>
    </row>
    <row r="48" spans="2:11" ht="21">
      <c r="B48" s="43" t="s">
        <v>33</v>
      </c>
      <c r="C48" s="44"/>
      <c r="D48" s="45"/>
      <c r="E48" s="46">
        <f>2+10+10+1+3</f>
        <v>26</v>
      </c>
      <c r="F48" s="46">
        <f>4+10+10+8+5</f>
        <v>37</v>
      </c>
      <c r="G48" s="46">
        <f>2+10+10+1+0</f>
        <v>23</v>
      </c>
      <c r="H48" s="48">
        <f>SUM(E48:G48)</f>
        <v>86</v>
      </c>
      <c r="J48" s="52"/>
      <c r="K48" s="52"/>
    </row>
    <row r="49" spans="3:11" ht="15.75">
      <c r="C49" s="36"/>
      <c r="D49" s="36"/>
      <c r="E49" s="52"/>
      <c r="F49" s="52"/>
      <c r="G49" s="52"/>
      <c r="H49" s="52"/>
      <c r="I49" s="52"/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4:11" ht="15.75">
      <c r="D63" s="36"/>
      <c r="E63" s="36"/>
      <c r="F63" s="36"/>
      <c r="G63" s="36"/>
      <c r="H63" s="36"/>
      <c r="I63" s="36"/>
      <c r="J63" s="36"/>
      <c r="K63" s="36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6.125" style="9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625" style="9" bestFit="1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942</v>
      </c>
      <c r="C4" s="7" t="s">
        <v>51</v>
      </c>
      <c r="D4" s="7" t="s">
        <v>32</v>
      </c>
      <c r="E4" s="7">
        <v>190</v>
      </c>
      <c r="F4" s="7">
        <v>140</v>
      </c>
      <c r="G4" s="7">
        <v>194</v>
      </c>
      <c r="H4" s="7">
        <v>177</v>
      </c>
      <c r="I4" s="7">
        <v>214</v>
      </c>
      <c r="J4" s="7">
        <v>176</v>
      </c>
      <c r="K4" s="7">
        <v>160</v>
      </c>
      <c r="L4" s="7">
        <v>244</v>
      </c>
      <c r="M4" s="7"/>
      <c r="N4" s="7"/>
      <c r="O4" s="7">
        <v>178</v>
      </c>
      <c r="P4" s="7">
        <v>160</v>
      </c>
      <c r="Q4" s="7">
        <v>202</v>
      </c>
      <c r="R4" s="7">
        <v>197</v>
      </c>
      <c r="S4" s="7">
        <v>203</v>
      </c>
      <c r="T4" s="7">
        <v>167</v>
      </c>
      <c r="U4" s="7">
        <v>150</v>
      </c>
      <c r="V4" s="7">
        <v>159</v>
      </c>
      <c r="W4" s="7">
        <v>247</v>
      </c>
      <c r="X4" s="7">
        <v>219</v>
      </c>
      <c r="Y4" s="7">
        <v>236</v>
      </c>
      <c r="Z4" s="7">
        <v>174</v>
      </c>
      <c r="AA4" s="7">
        <v>190</v>
      </c>
      <c r="AB4" s="7">
        <v>181</v>
      </c>
      <c r="AC4" s="7">
        <v>169</v>
      </c>
      <c r="AD4" s="7">
        <v>188</v>
      </c>
      <c r="AE4" s="7">
        <v>160</v>
      </c>
      <c r="AF4" s="7">
        <v>159</v>
      </c>
      <c r="AG4" s="7">
        <v>156</v>
      </c>
      <c r="AH4" s="7">
        <v>191</v>
      </c>
      <c r="AI4" s="6">
        <f aca="true" t="shared" si="0" ref="AI4:AI42">SUM(E4:N4)</f>
        <v>1495</v>
      </c>
      <c r="AJ4" s="6">
        <f aca="true" t="shared" si="1" ref="AJ4:AJ42">SUM(O4:X4)</f>
        <v>1882</v>
      </c>
      <c r="AK4" s="6">
        <f aca="true" t="shared" si="2" ref="AK4:AK42">SUM(Y4:AH4)</f>
        <v>1804</v>
      </c>
      <c r="AL4" s="6">
        <f aca="true" t="shared" si="3" ref="AL4:AL42">SUM(AI4:AK4)</f>
        <v>5181</v>
      </c>
      <c r="AM4" s="6">
        <f aca="true" t="shared" si="4" ref="AM4:AM42">COUNT(E4:AH4)</f>
        <v>28</v>
      </c>
      <c r="AN4" s="8">
        <f aca="true" t="shared" si="5" ref="AN4:AN42">(AL4/AM4)</f>
        <v>185.03571428571428</v>
      </c>
    </row>
    <row r="5" spans="1:40" ht="12.75">
      <c r="A5" s="6">
        <v>2</v>
      </c>
      <c r="B5" s="7">
        <v>1750</v>
      </c>
      <c r="C5" s="10" t="s">
        <v>41</v>
      </c>
      <c r="D5" s="7" t="s">
        <v>31</v>
      </c>
      <c r="E5" s="7">
        <v>146</v>
      </c>
      <c r="F5" s="7">
        <v>213</v>
      </c>
      <c r="G5" s="7">
        <v>172</v>
      </c>
      <c r="H5" s="7">
        <v>171</v>
      </c>
      <c r="I5" s="7">
        <v>203</v>
      </c>
      <c r="J5" s="7">
        <v>159</v>
      </c>
      <c r="K5" s="7"/>
      <c r="L5" s="7"/>
      <c r="M5" s="7">
        <v>181</v>
      </c>
      <c r="N5" s="7">
        <v>157</v>
      </c>
      <c r="O5" s="7">
        <v>173</v>
      </c>
      <c r="P5" s="7">
        <v>236</v>
      </c>
      <c r="Q5" s="7">
        <v>196</v>
      </c>
      <c r="R5" s="7">
        <v>204</v>
      </c>
      <c r="S5" s="7"/>
      <c r="T5" s="7"/>
      <c r="U5" s="7"/>
      <c r="V5" s="7"/>
      <c r="W5" s="7">
        <v>183</v>
      </c>
      <c r="X5" s="7">
        <v>136</v>
      </c>
      <c r="Y5" s="7">
        <v>170</v>
      </c>
      <c r="Z5" s="7">
        <v>192</v>
      </c>
      <c r="AA5" s="7">
        <v>136</v>
      </c>
      <c r="AB5" s="7">
        <v>204</v>
      </c>
      <c r="AC5" s="7"/>
      <c r="AD5" s="7"/>
      <c r="AE5" s="7"/>
      <c r="AF5" s="7">
        <v>169</v>
      </c>
      <c r="AG5" s="7">
        <v>246</v>
      </c>
      <c r="AH5" s="7">
        <v>139</v>
      </c>
      <c r="AI5" s="6">
        <f t="shared" si="0"/>
        <v>1402</v>
      </c>
      <c r="AJ5" s="6">
        <f t="shared" si="1"/>
        <v>1128</v>
      </c>
      <c r="AK5" s="6">
        <f t="shared" si="2"/>
        <v>1256</v>
      </c>
      <c r="AL5" s="6">
        <f t="shared" si="3"/>
        <v>3786</v>
      </c>
      <c r="AM5" s="6">
        <f t="shared" si="4"/>
        <v>21</v>
      </c>
      <c r="AN5" s="8">
        <f t="shared" si="5"/>
        <v>180.28571428571428</v>
      </c>
    </row>
    <row r="6" spans="1:40" ht="12.75">
      <c r="A6" s="6">
        <v>3</v>
      </c>
      <c r="B6" s="7">
        <v>239</v>
      </c>
      <c r="C6" s="7" t="s">
        <v>60</v>
      </c>
      <c r="D6" s="7" t="s">
        <v>33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196</v>
      </c>
      <c r="P6" s="7">
        <v>188</v>
      </c>
      <c r="Q6" s="7">
        <v>205</v>
      </c>
      <c r="R6" s="7">
        <v>155</v>
      </c>
      <c r="S6" s="7">
        <v>191</v>
      </c>
      <c r="T6" s="7">
        <v>204</v>
      </c>
      <c r="U6" s="7">
        <v>187</v>
      </c>
      <c r="V6" s="7">
        <v>188</v>
      </c>
      <c r="W6" s="7">
        <v>206</v>
      </c>
      <c r="X6" s="7">
        <v>192</v>
      </c>
      <c r="Y6" s="7">
        <v>168</v>
      </c>
      <c r="Z6" s="7">
        <v>148</v>
      </c>
      <c r="AA6" s="7">
        <v>167</v>
      </c>
      <c r="AB6" s="7">
        <v>177</v>
      </c>
      <c r="AC6" s="7">
        <v>149</v>
      </c>
      <c r="AD6" s="7">
        <v>157</v>
      </c>
      <c r="AE6" s="7">
        <v>186</v>
      </c>
      <c r="AF6" s="7">
        <v>212</v>
      </c>
      <c r="AG6" s="7">
        <v>163</v>
      </c>
      <c r="AH6" s="7">
        <v>143</v>
      </c>
      <c r="AI6" s="6">
        <f t="shared" si="0"/>
        <v>0</v>
      </c>
      <c r="AJ6" s="6">
        <f t="shared" si="1"/>
        <v>1912</v>
      </c>
      <c r="AK6" s="6">
        <f t="shared" si="2"/>
        <v>1670</v>
      </c>
      <c r="AL6" s="6">
        <f t="shared" si="3"/>
        <v>3582</v>
      </c>
      <c r="AM6" s="6">
        <f t="shared" si="4"/>
        <v>20</v>
      </c>
      <c r="AN6" s="8">
        <f t="shared" si="5"/>
        <v>179.1</v>
      </c>
    </row>
    <row r="7" spans="1:40" ht="12.75">
      <c r="A7" s="6">
        <v>4</v>
      </c>
      <c r="B7" s="7">
        <v>840</v>
      </c>
      <c r="C7" s="7" t="s">
        <v>45</v>
      </c>
      <c r="D7" s="7" t="s">
        <v>31</v>
      </c>
      <c r="E7" s="7"/>
      <c r="F7" s="7"/>
      <c r="G7" s="7">
        <v>211</v>
      </c>
      <c r="H7" s="7">
        <v>195</v>
      </c>
      <c r="I7" s="7"/>
      <c r="J7" s="7"/>
      <c r="K7" s="7">
        <v>186</v>
      </c>
      <c r="L7" s="7">
        <v>159</v>
      </c>
      <c r="M7" s="7">
        <v>169</v>
      </c>
      <c r="N7" s="7">
        <v>169</v>
      </c>
      <c r="O7" s="7">
        <v>183</v>
      </c>
      <c r="P7" s="7">
        <v>147</v>
      </c>
      <c r="Q7" s="7">
        <v>172</v>
      </c>
      <c r="R7" s="7">
        <v>170</v>
      </c>
      <c r="S7" s="7"/>
      <c r="T7" s="7"/>
      <c r="U7" s="7"/>
      <c r="V7" s="7"/>
      <c r="W7" s="7">
        <v>177</v>
      </c>
      <c r="X7" s="7">
        <v>177</v>
      </c>
      <c r="Y7" s="7">
        <v>190</v>
      </c>
      <c r="Z7" s="7">
        <v>183</v>
      </c>
      <c r="AA7" s="7">
        <v>162</v>
      </c>
      <c r="AB7" s="7">
        <v>182</v>
      </c>
      <c r="AC7" s="7"/>
      <c r="AD7" s="7"/>
      <c r="AE7" s="7"/>
      <c r="AF7" s="7">
        <v>158</v>
      </c>
      <c r="AG7" s="7">
        <v>178</v>
      </c>
      <c r="AH7" s="7">
        <v>191</v>
      </c>
      <c r="AI7" s="6">
        <f t="shared" si="0"/>
        <v>1089</v>
      </c>
      <c r="AJ7" s="6">
        <f t="shared" si="1"/>
        <v>1026</v>
      </c>
      <c r="AK7" s="6">
        <f t="shared" si="2"/>
        <v>1244</v>
      </c>
      <c r="AL7" s="6">
        <f t="shared" si="3"/>
        <v>3359</v>
      </c>
      <c r="AM7" s="6">
        <f t="shared" si="4"/>
        <v>19</v>
      </c>
      <c r="AN7" s="8">
        <f t="shared" si="5"/>
        <v>176.78947368421052</v>
      </c>
    </row>
    <row r="8" spans="1:40" ht="12.75">
      <c r="A8" s="6">
        <v>5</v>
      </c>
      <c r="B8" s="7">
        <v>1453</v>
      </c>
      <c r="C8" s="7" t="s">
        <v>38</v>
      </c>
      <c r="D8" s="7" t="s">
        <v>30</v>
      </c>
      <c r="E8" s="7"/>
      <c r="F8" s="7"/>
      <c r="G8" s="7">
        <v>152</v>
      </c>
      <c r="H8" s="7">
        <v>197</v>
      </c>
      <c r="I8" s="7">
        <v>138</v>
      </c>
      <c r="J8" s="7">
        <v>195</v>
      </c>
      <c r="K8" s="7">
        <v>190</v>
      </c>
      <c r="L8" s="7">
        <v>210</v>
      </c>
      <c r="M8" s="7"/>
      <c r="N8" s="7"/>
      <c r="O8" s="7">
        <v>173</v>
      </c>
      <c r="P8" s="7">
        <v>170</v>
      </c>
      <c r="Q8" s="7">
        <v>156</v>
      </c>
      <c r="R8" s="7">
        <v>246</v>
      </c>
      <c r="S8" s="7">
        <v>184</v>
      </c>
      <c r="T8" s="7">
        <v>145</v>
      </c>
      <c r="U8" s="7">
        <v>145</v>
      </c>
      <c r="V8" s="7">
        <v>149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 t="shared" si="0"/>
        <v>1082</v>
      </c>
      <c r="AJ8" s="6">
        <f t="shared" si="1"/>
        <v>1368</v>
      </c>
      <c r="AK8" s="6">
        <f t="shared" si="2"/>
        <v>0</v>
      </c>
      <c r="AL8" s="6">
        <f t="shared" si="3"/>
        <v>2450</v>
      </c>
      <c r="AM8" s="6">
        <f t="shared" si="4"/>
        <v>14</v>
      </c>
      <c r="AN8" s="8">
        <f t="shared" si="5"/>
        <v>175</v>
      </c>
    </row>
    <row r="9" spans="1:40" ht="12.75">
      <c r="A9" s="6">
        <v>6</v>
      </c>
      <c r="B9" s="7">
        <v>1996</v>
      </c>
      <c r="C9" s="7" t="s">
        <v>40</v>
      </c>
      <c r="D9" s="7" t="s">
        <v>30</v>
      </c>
      <c r="E9" s="7">
        <v>244</v>
      </c>
      <c r="F9" s="7">
        <v>168</v>
      </c>
      <c r="G9" s="7"/>
      <c r="H9" s="7"/>
      <c r="I9" s="7">
        <v>192</v>
      </c>
      <c r="J9" s="7">
        <v>165</v>
      </c>
      <c r="K9" s="7">
        <v>223</v>
      </c>
      <c r="L9" s="7">
        <v>171</v>
      </c>
      <c r="M9" s="7"/>
      <c r="N9" s="7"/>
      <c r="O9" s="7">
        <v>210</v>
      </c>
      <c r="P9" s="7">
        <v>132</v>
      </c>
      <c r="Q9" s="7">
        <v>139</v>
      </c>
      <c r="R9" s="7"/>
      <c r="S9" s="7"/>
      <c r="T9" s="7"/>
      <c r="U9" s="7">
        <v>154</v>
      </c>
      <c r="V9" s="7">
        <v>159</v>
      </c>
      <c r="W9" s="7"/>
      <c r="X9" s="7"/>
      <c r="Y9" s="7">
        <v>161</v>
      </c>
      <c r="Z9" s="7">
        <v>139</v>
      </c>
      <c r="AA9" s="7"/>
      <c r="AB9" s="7"/>
      <c r="AC9" s="7"/>
      <c r="AD9" s="7"/>
      <c r="AE9" s="7">
        <v>146</v>
      </c>
      <c r="AF9" s="7">
        <v>194</v>
      </c>
      <c r="AG9" s="7"/>
      <c r="AH9" s="7"/>
      <c r="AI9" s="6">
        <f t="shared" si="0"/>
        <v>1163</v>
      </c>
      <c r="AJ9" s="6">
        <f t="shared" si="1"/>
        <v>794</v>
      </c>
      <c r="AK9" s="6">
        <f t="shared" si="2"/>
        <v>640</v>
      </c>
      <c r="AL9" s="6">
        <f t="shared" si="3"/>
        <v>2597</v>
      </c>
      <c r="AM9" s="6">
        <f t="shared" si="4"/>
        <v>15</v>
      </c>
      <c r="AN9" s="8">
        <f t="shared" si="5"/>
        <v>173.13333333333333</v>
      </c>
    </row>
    <row r="10" spans="1:40" ht="12.75">
      <c r="A10" s="6">
        <v>7</v>
      </c>
      <c r="B10" s="7">
        <v>3292</v>
      </c>
      <c r="C10" s="7" t="s">
        <v>59</v>
      </c>
      <c r="D10" s="7" t="s">
        <v>31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117</v>
      </c>
      <c r="R10" s="7"/>
      <c r="S10" s="7">
        <v>169</v>
      </c>
      <c r="T10" s="7">
        <v>167</v>
      </c>
      <c r="U10" s="7">
        <v>153</v>
      </c>
      <c r="V10" s="7">
        <v>175</v>
      </c>
      <c r="W10" s="7">
        <v>161</v>
      </c>
      <c r="X10" s="7"/>
      <c r="Y10" s="7"/>
      <c r="Z10" s="7"/>
      <c r="AA10" s="7">
        <v>204</v>
      </c>
      <c r="AB10" s="7">
        <v>133</v>
      </c>
      <c r="AC10" s="7">
        <v>149</v>
      </c>
      <c r="AD10" s="7">
        <v>209</v>
      </c>
      <c r="AE10" s="7">
        <v>230</v>
      </c>
      <c r="AF10" s="7">
        <v>156</v>
      </c>
      <c r="AG10" s="7">
        <v>200</v>
      </c>
      <c r="AH10" s="7">
        <v>172</v>
      </c>
      <c r="AI10" s="6">
        <f t="shared" si="0"/>
        <v>0</v>
      </c>
      <c r="AJ10" s="6">
        <f t="shared" si="1"/>
        <v>942</v>
      </c>
      <c r="AK10" s="6">
        <f t="shared" si="2"/>
        <v>1453</v>
      </c>
      <c r="AL10" s="6">
        <f t="shared" si="3"/>
        <v>2395</v>
      </c>
      <c r="AM10" s="6">
        <f t="shared" si="4"/>
        <v>14</v>
      </c>
      <c r="AN10" s="8">
        <f t="shared" si="5"/>
        <v>171.07142857142858</v>
      </c>
    </row>
    <row r="11" spans="1:40" ht="12.75">
      <c r="A11" s="6">
        <v>8</v>
      </c>
      <c r="B11" s="7">
        <v>3346</v>
      </c>
      <c r="C11" s="7" t="s">
        <v>58</v>
      </c>
      <c r="D11" s="7" t="s">
        <v>30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134</v>
      </c>
      <c r="S11" s="7">
        <v>160</v>
      </c>
      <c r="T11" s="7">
        <v>144</v>
      </c>
      <c r="U11" s="7">
        <v>158</v>
      </c>
      <c r="V11" s="7">
        <v>159</v>
      </c>
      <c r="W11" s="7">
        <v>181</v>
      </c>
      <c r="X11" s="7">
        <v>172</v>
      </c>
      <c r="Y11" s="7">
        <v>126</v>
      </c>
      <c r="Z11" s="7">
        <v>121</v>
      </c>
      <c r="AA11" s="7">
        <v>201</v>
      </c>
      <c r="AB11" s="7">
        <v>124</v>
      </c>
      <c r="AC11" s="7">
        <v>221</v>
      </c>
      <c r="AD11" s="7">
        <v>178</v>
      </c>
      <c r="AE11" s="7">
        <v>246</v>
      </c>
      <c r="AF11" s="7">
        <v>192</v>
      </c>
      <c r="AG11" s="7">
        <v>156</v>
      </c>
      <c r="AH11" s="7">
        <v>233</v>
      </c>
      <c r="AI11" s="6">
        <f t="shared" si="0"/>
        <v>0</v>
      </c>
      <c r="AJ11" s="6">
        <f t="shared" si="1"/>
        <v>1108</v>
      </c>
      <c r="AK11" s="6">
        <f t="shared" si="2"/>
        <v>1798</v>
      </c>
      <c r="AL11" s="6">
        <f t="shared" si="3"/>
        <v>2906</v>
      </c>
      <c r="AM11" s="6">
        <f t="shared" si="4"/>
        <v>17</v>
      </c>
      <c r="AN11" s="8">
        <f t="shared" si="5"/>
        <v>170.94117647058823</v>
      </c>
    </row>
    <row r="12" spans="1:40" ht="12.75">
      <c r="A12" s="6">
        <v>9</v>
      </c>
      <c r="B12" s="7">
        <v>229</v>
      </c>
      <c r="C12" s="7" t="s">
        <v>52</v>
      </c>
      <c r="D12" s="7" t="s">
        <v>33</v>
      </c>
      <c r="E12" s="7">
        <v>143</v>
      </c>
      <c r="F12" s="7">
        <v>190</v>
      </c>
      <c r="G12" s="7">
        <v>165</v>
      </c>
      <c r="H12" s="7">
        <v>166</v>
      </c>
      <c r="I12" s="7">
        <v>178</v>
      </c>
      <c r="J12" s="7">
        <v>201</v>
      </c>
      <c r="K12" s="7">
        <v>164</v>
      </c>
      <c r="L12" s="7">
        <v>166</v>
      </c>
      <c r="M12" s="7">
        <v>185</v>
      </c>
      <c r="N12" s="7">
        <v>141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 t="shared" si="0"/>
        <v>1699</v>
      </c>
      <c r="AJ12" s="6">
        <f t="shared" si="1"/>
        <v>0</v>
      </c>
      <c r="AK12" s="6">
        <f t="shared" si="2"/>
        <v>0</v>
      </c>
      <c r="AL12" s="6">
        <f t="shared" si="3"/>
        <v>1699</v>
      </c>
      <c r="AM12" s="6">
        <f t="shared" si="4"/>
        <v>10</v>
      </c>
      <c r="AN12" s="8">
        <f t="shared" si="5"/>
        <v>169.9</v>
      </c>
    </row>
    <row r="13" spans="1:40" ht="12.75">
      <c r="A13" s="6">
        <v>10</v>
      </c>
      <c r="B13" s="7">
        <v>628</v>
      </c>
      <c r="C13" s="7" t="s">
        <v>37</v>
      </c>
      <c r="D13" s="7" t="s">
        <v>30</v>
      </c>
      <c r="E13" s="7">
        <v>158</v>
      </c>
      <c r="F13" s="7">
        <v>158</v>
      </c>
      <c r="G13" s="7">
        <v>175</v>
      </c>
      <c r="H13" s="7">
        <v>197</v>
      </c>
      <c r="I13" s="7">
        <v>146</v>
      </c>
      <c r="J13" s="7">
        <v>169</v>
      </c>
      <c r="K13" s="7"/>
      <c r="L13" s="7"/>
      <c r="M13" s="7">
        <v>162</v>
      </c>
      <c r="N13" s="7">
        <v>183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 t="shared" si="0"/>
        <v>1348</v>
      </c>
      <c r="AJ13" s="6">
        <f t="shared" si="1"/>
        <v>0</v>
      </c>
      <c r="AK13" s="6">
        <f t="shared" si="2"/>
        <v>0</v>
      </c>
      <c r="AL13" s="6">
        <f t="shared" si="3"/>
        <v>1348</v>
      </c>
      <c r="AM13" s="6">
        <f t="shared" si="4"/>
        <v>8</v>
      </c>
      <c r="AN13" s="8">
        <f t="shared" si="5"/>
        <v>168.5</v>
      </c>
    </row>
    <row r="14" spans="1:40" ht="12.75">
      <c r="A14" s="6">
        <v>11</v>
      </c>
      <c r="B14" s="7">
        <v>2030</v>
      </c>
      <c r="C14" s="7" t="s">
        <v>35</v>
      </c>
      <c r="D14" s="7" t="s">
        <v>30</v>
      </c>
      <c r="E14" s="10">
        <v>164</v>
      </c>
      <c r="F14" s="10">
        <v>181</v>
      </c>
      <c r="G14" s="10">
        <v>160</v>
      </c>
      <c r="H14" s="10">
        <v>139</v>
      </c>
      <c r="I14" s="10"/>
      <c r="J14" s="10"/>
      <c r="K14" s="10">
        <v>176</v>
      </c>
      <c r="L14" s="10">
        <v>177</v>
      </c>
      <c r="M14" s="10">
        <v>148</v>
      </c>
      <c r="N14" s="10">
        <v>143</v>
      </c>
      <c r="O14" s="10">
        <v>184</v>
      </c>
      <c r="P14" s="10">
        <v>194</v>
      </c>
      <c r="Q14" s="10"/>
      <c r="R14" s="10"/>
      <c r="S14" s="10">
        <v>169</v>
      </c>
      <c r="T14" s="10">
        <v>146</v>
      </c>
      <c r="U14" s="10">
        <v>187</v>
      </c>
      <c r="V14" s="10">
        <v>205</v>
      </c>
      <c r="W14" s="10">
        <v>152</v>
      </c>
      <c r="X14" s="10">
        <v>133</v>
      </c>
      <c r="Y14" s="10">
        <v>198</v>
      </c>
      <c r="Z14" s="10">
        <v>214</v>
      </c>
      <c r="AA14" s="10">
        <v>162</v>
      </c>
      <c r="AB14" s="10">
        <v>134</v>
      </c>
      <c r="AC14" s="10">
        <v>170</v>
      </c>
      <c r="AD14" s="10">
        <v>175</v>
      </c>
      <c r="AE14" s="10"/>
      <c r="AF14" s="10"/>
      <c r="AG14" s="10">
        <v>160</v>
      </c>
      <c r="AH14" s="10">
        <v>149</v>
      </c>
      <c r="AI14" s="6">
        <f t="shared" si="0"/>
        <v>1288</v>
      </c>
      <c r="AJ14" s="6">
        <f t="shared" si="1"/>
        <v>1370</v>
      </c>
      <c r="AK14" s="6">
        <f t="shared" si="2"/>
        <v>1362</v>
      </c>
      <c r="AL14" s="6">
        <f t="shared" si="3"/>
        <v>4020</v>
      </c>
      <c r="AM14" s="6">
        <f t="shared" si="4"/>
        <v>24</v>
      </c>
      <c r="AN14" s="8">
        <f t="shared" si="5"/>
        <v>167.5</v>
      </c>
    </row>
    <row r="15" spans="1:40" ht="12.75">
      <c r="A15" s="6">
        <v>12</v>
      </c>
      <c r="B15" s="7">
        <v>1447</v>
      </c>
      <c r="C15" s="7" t="s">
        <v>55</v>
      </c>
      <c r="D15" s="7" t="s">
        <v>33</v>
      </c>
      <c r="E15" s="7">
        <v>156</v>
      </c>
      <c r="F15" s="7">
        <v>149</v>
      </c>
      <c r="G15" s="7">
        <v>167</v>
      </c>
      <c r="H15" s="7">
        <v>169</v>
      </c>
      <c r="I15" s="7">
        <v>169</v>
      </c>
      <c r="J15" s="7">
        <v>169</v>
      </c>
      <c r="K15" s="7">
        <v>196</v>
      </c>
      <c r="L15" s="7">
        <v>202</v>
      </c>
      <c r="M15" s="7">
        <v>160</v>
      </c>
      <c r="N15" s="7">
        <v>217</v>
      </c>
      <c r="O15" s="7">
        <v>194</v>
      </c>
      <c r="P15" s="7">
        <v>149</v>
      </c>
      <c r="Q15" s="7">
        <v>149</v>
      </c>
      <c r="R15" s="7">
        <v>192</v>
      </c>
      <c r="S15" s="7">
        <v>137</v>
      </c>
      <c r="T15" s="7">
        <v>183</v>
      </c>
      <c r="U15" s="7">
        <v>178</v>
      </c>
      <c r="V15" s="7">
        <v>196</v>
      </c>
      <c r="W15" s="7">
        <v>204</v>
      </c>
      <c r="X15" s="7">
        <v>139</v>
      </c>
      <c r="Y15" s="7">
        <v>155</v>
      </c>
      <c r="Z15" s="7">
        <v>160</v>
      </c>
      <c r="AA15" s="7">
        <v>152</v>
      </c>
      <c r="AB15" s="7">
        <v>151</v>
      </c>
      <c r="AC15" s="7">
        <v>156</v>
      </c>
      <c r="AD15" s="7">
        <v>175</v>
      </c>
      <c r="AE15" s="7">
        <v>142</v>
      </c>
      <c r="AF15" s="7">
        <v>137</v>
      </c>
      <c r="AG15" s="7">
        <v>149</v>
      </c>
      <c r="AH15" s="7">
        <v>142</v>
      </c>
      <c r="AI15" s="6">
        <f t="shared" si="0"/>
        <v>1754</v>
      </c>
      <c r="AJ15" s="6">
        <f t="shared" si="1"/>
        <v>1721</v>
      </c>
      <c r="AK15" s="6">
        <f t="shared" si="2"/>
        <v>1519</v>
      </c>
      <c r="AL15" s="6">
        <f t="shared" si="3"/>
        <v>4994</v>
      </c>
      <c r="AM15" s="6">
        <f t="shared" si="4"/>
        <v>30</v>
      </c>
      <c r="AN15" s="8">
        <f t="shared" si="5"/>
        <v>166.46666666666667</v>
      </c>
    </row>
    <row r="16" spans="1:40" ht="12.75">
      <c r="A16" s="6">
        <v>13</v>
      </c>
      <c r="B16" s="7">
        <v>3026</v>
      </c>
      <c r="C16" s="7" t="s">
        <v>49</v>
      </c>
      <c r="D16" s="7" t="s">
        <v>32</v>
      </c>
      <c r="E16" s="7">
        <v>207</v>
      </c>
      <c r="F16" s="7">
        <v>144</v>
      </c>
      <c r="G16" s="7">
        <v>146</v>
      </c>
      <c r="H16" s="7">
        <v>169</v>
      </c>
      <c r="I16" s="7">
        <v>180</v>
      </c>
      <c r="J16" s="7">
        <v>140</v>
      </c>
      <c r="K16" s="7"/>
      <c r="L16" s="7"/>
      <c r="M16" s="7">
        <v>135</v>
      </c>
      <c r="N16" s="7">
        <v>197</v>
      </c>
      <c r="O16" s="7">
        <v>186</v>
      </c>
      <c r="P16" s="7">
        <v>154</v>
      </c>
      <c r="Q16" s="7">
        <v>153</v>
      </c>
      <c r="R16" s="7">
        <v>152</v>
      </c>
      <c r="S16" s="7">
        <v>152</v>
      </c>
      <c r="T16" s="7">
        <v>164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 t="shared" si="0"/>
        <v>1318</v>
      </c>
      <c r="AJ16" s="6">
        <f t="shared" si="1"/>
        <v>961</v>
      </c>
      <c r="AK16" s="6">
        <f t="shared" si="2"/>
        <v>0</v>
      </c>
      <c r="AL16" s="6">
        <f t="shared" si="3"/>
        <v>2279</v>
      </c>
      <c r="AM16" s="6">
        <f t="shared" si="4"/>
        <v>14</v>
      </c>
      <c r="AN16" s="8">
        <f t="shared" si="5"/>
        <v>162.78571428571428</v>
      </c>
    </row>
    <row r="17" spans="1:40" ht="12.75">
      <c r="A17" s="6">
        <v>14</v>
      </c>
      <c r="B17" s="7">
        <v>2260</v>
      </c>
      <c r="C17" s="7" t="s">
        <v>39</v>
      </c>
      <c r="D17" s="7" t="s">
        <v>30</v>
      </c>
      <c r="E17" s="7"/>
      <c r="F17" s="7"/>
      <c r="G17" s="7"/>
      <c r="H17" s="7"/>
      <c r="I17" s="7"/>
      <c r="J17" s="7"/>
      <c r="K17" s="7"/>
      <c r="L17" s="7"/>
      <c r="M17" s="7">
        <v>179</v>
      </c>
      <c r="N17" s="7">
        <v>197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187</v>
      </c>
      <c r="Z17" s="7">
        <v>144</v>
      </c>
      <c r="AA17" s="7">
        <v>130</v>
      </c>
      <c r="AB17" s="7">
        <v>135</v>
      </c>
      <c r="AC17" s="7">
        <v>166</v>
      </c>
      <c r="AD17" s="7">
        <v>213</v>
      </c>
      <c r="AE17" s="7">
        <v>173</v>
      </c>
      <c r="AF17" s="7">
        <v>135</v>
      </c>
      <c r="AG17" s="7">
        <v>144</v>
      </c>
      <c r="AH17" s="7">
        <v>144</v>
      </c>
      <c r="AI17" s="6">
        <f t="shared" si="0"/>
        <v>376</v>
      </c>
      <c r="AJ17" s="6">
        <f t="shared" si="1"/>
        <v>0</v>
      </c>
      <c r="AK17" s="6">
        <f t="shared" si="2"/>
        <v>1571</v>
      </c>
      <c r="AL17" s="6">
        <f t="shared" si="3"/>
        <v>1947</v>
      </c>
      <c r="AM17" s="6">
        <f t="shared" si="4"/>
        <v>12</v>
      </c>
      <c r="AN17" s="8">
        <f t="shared" si="5"/>
        <v>162.25</v>
      </c>
    </row>
    <row r="18" spans="1:40" ht="12.75">
      <c r="A18" s="6">
        <v>15</v>
      </c>
      <c r="B18" s="7">
        <v>2971</v>
      </c>
      <c r="C18" s="7" t="s">
        <v>48</v>
      </c>
      <c r="D18" s="7" t="s">
        <v>32</v>
      </c>
      <c r="E18" s="7"/>
      <c r="F18" s="7"/>
      <c r="G18" s="7">
        <v>147</v>
      </c>
      <c r="H18" s="7">
        <v>145</v>
      </c>
      <c r="I18" s="7">
        <v>169</v>
      </c>
      <c r="J18" s="7">
        <v>156</v>
      </c>
      <c r="K18" s="7">
        <v>149</v>
      </c>
      <c r="L18" s="7">
        <v>150</v>
      </c>
      <c r="M18" s="7">
        <v>162</v>
      </c>
      <c r="N18" s="7">
        <v>171</v>
      </c>
      <c r="O18" s="7"/>
      <c r="P18" s="7"/>
      <c r="Q18" s="7">
        <v>129</v>
      </c>
      <c r="R18" s="7">
        <v>198</v>
      </c>
      <c r="S18" s="7">
        <v>200</v>
      </c>
      <c r="T18" s="7">
        <v>159</v>
      </c>
      <c r="U18" s="7">
        <v>138</v>
      </c>
      <c r="V18" s="7">
        <v>185</v>
      </c>
      <c r="W18" s="7">
        <v>191</v>
      </c>
      <c r="X18" s="7">
        <v>170</v>
      </c>
      <c r="Y18" s="7"/>
      <c r="Z18" s="7"/>
      <c r="AA18" s="7">
        <v>180</v>
      </c>
      <c r="AB18" s="7">
        <v>138</v>
      </c>
      <c r="AC18" s="7">
        <v>168</v>
      </c>
      <c r="AD18" s="7">
        <v>180</v>
      </c>
      <c r="AE18" s="7">
        <v>191</v>
      </c>
      <c r="AF18" s="7">
        <v>137</v>
      </c>
      <c r="AG18" s="7">
        <v>131</v>
      </c>
      <c r="AH18" s="7">
        <v>134</v>
      </c>
      <c r="AI18" s="6">
        <f t="shared" si="0"/>
        <v>1249</v>
      </c>
      <c r="AJ18" s="6">
        <f t="shared" si="1"/>
        <v>1370</v>
      </c>
      <c r="AK18" s="6">
        <f t="shared" si="2"/>
        <v>1259</v>
      </c>
      <c r="AL18" s="6">
        <f t="shared" si="3"/>
        <v>3878</v>
      </c>
      <c r="AM18" s="6">
        <f t="shared" si="4"/>
        <v>24</v>
      </c>
      <c r="AN18" s="8">
        <f t="shared" si="5"/>
        <v>161.58333333333334</v>
      </c>
    </row>
    <row r="19" spans="1:40" ht="12.75">
      <c r="A19" s="6">
        <v>16</v>
      </c>
      <c r="B19" s="7">
        <v>2031</v>
      </c>
      <c r="C19" s="7" t="s">
        <v>36</v>
      </c>
      <c r="D19" s="7" t="s">
        <v>30</v>
      </c>
      <c r="E19" s="7">
        <v>174</v>
      </c>
      <c r="F19" s="7">
        <v>158</v>
      </c>
      <c r="G19" s="7">
        <v>149</v>
      </c>
      <c r="H19" s="7">
        <v>177</v>
      </c>
      <c r="I19" s="7">
        <v>156</v>
      </c>
      <c r="J19" s="7">
        <v>202</v>
      </c>
      <c r="K19" s="7">
        <v>157</v>
      </c>
      <c r="L19" s="7">
        <v>155</v>
      </c>
      <c r="M19" s="7">
        <v>148</v>
      </c>
      <c r="N19" s="7">
        <v>153</v>
      </c>
      <c r="O19" s="7">
        <v>117</v>
      </c>
      <c r="P19" s="7">
        <v>172</v>
      </c>
      <c r="Q19" s="7">
        <v>199</v>
      </c>
      <c r="R19" s="7">
        <v>115</v>
      </c>
      <c r="S19" s="7"/>
      <c r="T19" s="7"/>
      <c r="U19" s="7"/>
      <c r="V19" s="7"/>
      <c r="W19" s="7">
        <v>167</v>
      </c>
      <c r="X19" s="7">
        <v>177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 t="shared" si="0"/>
        <v>1629</v>
      </c>
      <c r="AJ19" s="6">
        <f t="shared" si="1"/>
        <v>947</v>
      </c>
      <c r="AK19" s="6">
        <f t="shared" si="2"/>
        <v>0</v>
      </c>
      <c r="AL19" s="6">
        <f t="shared" si="3"/>
        <v>2576</v>
      </c>
      <c r="AM19" s="6">
        <f t="shared" si="4"/>
        <v>16</v>
      </c>
      <c r="AN19" s="8">
        <f t="shared" si="5"/>
        <v>161</v>
      </c>
    </row>
    <row r="20" spans="1:40" ht="12.75">
      <c r="A20" s="6">
        <v>17</v>
      </c>
      <c r="B20" s="7">
        <v>3112</v>
      </c>
      <c r="C20" s="7" t="s">
        <v>46</v>
      </c>
      <c r="D20" s="7" t="s">
        <v>31</v>
      </c>
      <c r="E20" s="7">
        <v>178</v>
      </c>
      <c r="F20" s="7">
        <v>193</v>
      </c>
      <c r="G20" s="7">
        <v>173</v>
      </c>
      <c r="H20" s="7">
        <v>156</v>
      </c>
      <c r="I20" s="7"/>
      <c r="J20" s="7"/>
      <c r="K20" s="7">
        <v>151</v>
      </c>
      <c r="L20" s="7">
        <v>175</v>
      </c>
      <c r="M20" s="7">
        <v>201</v>
      </c>
      <c r="N20" s="7">
        <v>162</v>
      </c>
      <c r="O20" s="7">
        <v>124</v>
      </c>
      <c r="P20" s="7">
        <v>157</v>
      </c>
      <c r="Q20" s="7">
        <v>165</v>
      </c>
      <c r="R20" s="7">
        <v>139</v>
      </c>
      <c r="S20" s="7">
        <v>151</v>
      </c>
      <c r="T20" s="7">
        <v>147</v>
      </c>
      <c r="U20" s="7">
        <v>141</v>
      </c>
      <c r="V20" s="7">
        <v>131</v>
      </c>
      <c r="W20" s="7"/>
      <c r="X20" s="7"/>
      <c r="Y20" s="7">
        <v>132</v>
      </c>
      <c r="Z20" s="7">
        <v>158</v>
      </c>
      <c r="AA20" s="7"/>
      <c r="AB20" s="7"/>
      <c r="AC20" s="7">
        <v>151</v>
      </c>
      <c r="AD20" s="7">
        <v>181</v>
      </c>
      <c r="AE20" s="7">
        <v>181</v>
      </c>
      <c r="AF20" s="7"/>
      <c r="AG20" s="7"/>
      <c r="AH20" s="7"/>
      <c r="AI20" s="6">
        <f t="shared" si="0"/>
        <v>1389</v>
      </c>
      <c r="AJ20" s="6">
        <f t="shared" si="1"/>
        <v>1155</v>
      </c>
      <c r="AK20" s="6">
        <f t="shared" si="2"/>
        <v>803</v>
      </c>
      <c r="AL20" s="6">
        <f t="shared" si="3"/>
        <v>3347</v>
      </c>
      <c r="AM20" s="6">
        <f t="shared" si="4"/>
        <v>21</v>
      </c>
      <c r="AN20" s="8">
        <f t="shared" si="5"/>
        <v>159.38095238095238</v>
      </c>
    </row>
    <row r="21" spans="1:40" ht="12.75">
      <c r="A21" s="6">
        <v>18</v>
      </c>
      <c r="B21" s="7">
        <v>1173</v>
      </c>
      <c r="C21" s="7" t="s">
        <v>61</v>
      </c>
      <c r="D21" s="7" t="s">
        <v>32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162</v>
      </c>
      <c r="Z21" s="7">
        <v>171</v>
      </c>
      <c r="AA21" s="7">
        <v>146</v>
      </c>
      <c r="AB21" s="7">
        <v>154</v>
      </c>
      <c r="AC21" s="7"/>
      <c r="AD21" s="7"/>
      <c r="AE21" s="7">
        <v>186</v>
      </c>
      <c r="AF21" s="7">
        <v>136</v>
      </c>
      <c r="AG21" s="7"/>
      <c r="AH21" s="7"/>
      <c r="AI21" s="6">
        <f t="shared" si="0"/>
        <v>0</v>
      </c>
      <c r="AJ21" s="6">
        <f t="shared" si="1"/>
        <v>0</v>
      </c>
      <c r="AK21" s="6">
        <f t="shared" si="2"/>
        <v>955</v>
      </c>
      <c r="AL21" s="6">
        <f t="shared" si="3"/>
        <v>955</v>
      </c>
      <c r="AM21" s="6">
        <f t="shared" si="4"/>
        <v>6</v>
      </c>
      <c r="AN21" s="8">
        <f t="shared" si="5"/>
        <v>159.16666666666666</v>
      </c>
    </row>
    <row r="22" spans="1:40" ht="12.75">
      <c r="A22" s="6">
        <v>19</v>
      </c>
      <c r="B22" s="7">
        <v>1978</v>
      </c>
      <c r="C22" s="7" t="s">
        <v>50</v>
      </c>
      <c r="D22" s="7" t="s">
        <v>32</v>
      </c>
      <c r="E22" s="7">
        <v>208</v>
      </c>
      <c r="F22" s="7">
        <v>114</v>
      </c>
      <c r="G22" s="7">
        <v>158</v>
      </c>
      <c r="H22" s="7">
        <v>103</v>
      </c>
      <c r="I22" s="7"/>
      <c r="J22" s="7"/>
      <c r="K22" s="7">
        <v>122</v>
      </c>
      <c r="L22" s="7">
        <v>203</v>
      </c>
      <c r="M22" s="7">
        <v>173</v>
      </c>
      <c r="N22" s="7">
        <v>161</v>
      </c>
      <c r="O22" s="7">
        <v>176</v>
      </c>
      <c r="P22" s="7">
        <v>121</v>
      </c>
      <c r="Q22" s="7">
        <v>192</v>
      </c>
      <c r="R22" s="7">
        <v>211</v>
      </c>
      <c r="S22" s="7">
        <v>149</v>
      </c>
      <c r="T22" s="7">
        <v>167</v>
      </c>
      <c r="U22" s="7">
        <v>154</v>
      </c>
      <c r="V22" s="7">
        <v>105</v>
      </c>
      <c r="W22" s="7">
        <v>135</v>
      </c>
      <c r="X22" s="7">
        <v>171</v>
      </c>
      <c r="Y22" s="7">
        <v>191</v>
      </c>
      <c r="Z22" s="7">
        <v>135</v>
      </c>
      <c r="AA22" s="7">
        <v>163</v>
      </c>
      <c r="AB22" s="7">
        <v>167</v>
      </c>
      <c r="AC22" s="7">
        <v>209</v>
      </c>
      <c r="AD22" s="7">
        <v>117</v>
      </c>
      <c r="AE22" s="7"/>
      <c r="AF22" s="7"/>
      <c r="AG22" s="7">
        <v>123</v>
      </c>
      <c r="AH22" s="7">
        <v>165</v>
      </c>
      <c r="AI22" s="6">
        <f t="shared" si="0"/>
        <v>1242</v>
      </c>
      <c r="AJ22" s="6">
        <f t="shared" si="1"/>
        <v>1581</v>
      </c>
      <c r="AK22" s="6">
        <f t="shared" si="2"/>
        <v>1270</v>
      </c>
      <c r="AL22" s="6">
        <f t="shared" si="3"/>
        <v>4093</v>
      </c>
      <c r="AM22" s="6">
        <f t="shared" si="4"/>
        <v>26</v>
      </c>
      <c r="AN22" s="8">
        <f t="shared" si="5"/>
        <v>157.42307692307693</v>
      </c>
    </row>
    <row r="23" spans="1:40" ht="12.75">
      <c r="A23" s="6">
        <v>20</v>
      </c>
      <c r="B23" s="7">
        <v>3293</v>
      </c>
      <c r="C23" s="7" t="s">
        <v>43</v>
      </c>
      <c r="D23" s="7" t="s">
        <v>31</v>
      </c>
      <c r="E23" s="10">
        <v>173</v>
      </c>
      <c r="F23" s="10">
        <v>178</v>
      </c>
      <c r="G23" s="10">
        <v>155</v>
      </c>
      <c r="H23" s="10">
        <v>201</v>
      </c>
      <c r="I23" s="10">
        <v>126</v>
      </c>
      <c r="J23" s="10">
        <v>169</v>
      </c>
      <c r="K23" s="10"/>
      <c r="L23" s="10"/>
      <c r="M23" s="10">
        <v>158</v>
      </c>
      <c r="N23" s="10">
        <v>157</v>
      </c>
      <c r="O23" s="10">
        <v>151</v>
      </c>
      <c r="P23" s="10">
        <v>137</v>
      </c>
      <c r="Q23" s="10"/>
      <c r="R23" s="10"/>
      <c r="S23" s="10">
        <v>176</v>
      </c>
      <c r="T23" s="10">
        <v>144</v>
      </c>
      <c r="U23" s="10">
        <v>159</v>
      </c>
      <c r="V23" s="10">
        <v>128</v>
      </c>
      <c r="W23" s="10">
        <v>140</v>
      </c>
      <c r="X23" s="10">
        <v>114</v>
      </c>
      <c r="Y23" s="10">
        <v>172</v>
      </c>
      <c r="Z23" s="10">
        <v>146</v>
      </c>
      <c r="AA23" s="10"/>
      <c r="AB23" s="10"/>
      <c r="AC23" s="10">
        <v>132</v>
      </c>
      <c r="AD23" s="10">
        <v>165</v>
      </c>
      <c r="AE23" s="10">
        <v>178</v>
      </c>
      <c r="AF23" s="10"/>
      <c r="AG23" s="10"/>
      <c r="AH23" s="10">
        <v>169</v>
      </c>
      <c r="AI23" s="6">
        <f t="shared" si="0"/>
        <v>1317</v>
      </c>
      <c r="AJ23" s="6">
        <f t="shared" si="1"/>
        <v>1149</v>
      </c>
      <c r="AK23" s="6">
        <f t="shared" si="2"/>
        <v>962</v>
      </c>
      <c r="AL23" s="6">
        <f t="shared" si="3"/>
        <v>3428</v>
      </c>
      <c r="AM23" s="6">
        <f t="shared" si="4"/>
        <v>22</v>
      </c>
      <c r="AN23" s="8">
        <f t="shared" si="5"/>
        <v>155.8181818181818</v>
      </c>
    </row>
    <row r="24" spans="1:40" ht="12.75">
      <c r="A24" s="6">
        <v>21</v>
      </c>
      <c r="B24" s="7">
        <v>1747</v>
      </c>
      <c r="C24" s="7" t="s">
        <v>44</v>
      </c>
      <c r="D24" s="7" t="s">
        <v>31</v>
      </c>
      <c r="E24" s="7"/>
      <c r="F24" s="7"/>
      <c r="G24" s="7"/>
      <c r="H24" s="7"/>
      <c r="I24" s="7">
        <v>145</v>
      </c>
      <c r="J24" s="7">
        <v>141</v>
      </c>
      <c r="K24" s="7">
        <v>167</v>
      </c>
      <c r="L24" s="7">
        <v>181</v>
      </c>
      <c r="M24" s="7"/>
      <c r="N24" s="7"/>
      <c r="O24" s="7"/>
      <c r="P24" s="7"/>
      <c r="Q24" s="7"/>
      <c r="R24" s="7">
        <v>136</v>
      </c>
      <c r="S24" s="7">
        <v>144</v>
      </c>
      <c r="T24" s="7">
        <v>121</v>
      </c>
      <c r="U24" s="7">
        <v>115</v>
      </c>
      <c r="V24" s="7">
        <v>136</v>
      </c>
      <c r="W24" s="7"/>
      <c r="X24" s="7">
        <v>138</v>
      </c>
      <c r="Y24" s="7"/>
      <c r="Z24" s="7"/>
      <c r="AA24" s="7">
        <v>185</v>
      </c>
      <c r="AB24" s="7">
        <v>194</v>
      </c>
      <c r="AC24" s="7">
        <v>136</v>
      </c>
      <c r="AD24" s="7">
        <v>200</v>
      </c>
      <c r="AE24" s="7">
        <v>168</v>
      </c>
      <c r="AF24" s="7">
        <v>190</v>
      </c>
      <c r="AG24" s="7">
        <v>136</v>
      </c>
      <c r="AH24" s="7"/>
      <c r="AI24" s="6">
        <f t="shared" si="0"/>
        <v>634</v>
      </c>
      <c r="AJ24" s="6">
        <f t="shared" si="1"/>
        <v>790</v>
      </c>
      <c r="AK24" s="6">
        <f t="shared" si="2"/>
        <v>1209</v>
      </c>
      <c r="AL24" s="6">
        <f t="shared" si="3"/>
        <v>2633</v>
      </c>
      <c r="AM24" s="6">
        <f t="shared" si="4"/>
        <v>17</v>
      </c>
      <c r="AN24" s="8">
        <f t="shared" si="5"/>
        <v>154.88235294117646</v>
      </c>
    </row>
    <row r="25" spans="1:40" ht="12.75">
      <c r="A25" s="6">
        <v>22</v>
      </c>
      <c r="B25" s="7">
        <v>3333</v>
      </c>
      <c r="C25" s="7" t="s">
        <v>57</v>
      </c>
      <c r="D25" s="7" t="s">
        <v>30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112</v>
      </c>
      <c r="R25" s="7">
        <v>150</v>
      </c>
      <c r="S25" s="7">
        <v>131</v>
      </c>
      <c r="T25" s="7">
        <v>146</v>
      </c>
      <c r="U25" s="7"/>
      <c r="V25" s="7"/>
      <c r="W25" s="7">
        <v>174</v>
      </c>
      <c r="X25" s="7">
        <v>210</v>
      </c>
      <c r="Y25" s="7"/>
      <c r="Z25" s="7"/>
      <c r="AA25" s="7">
        <v>139</v>
      </c>
      <c r="AB25" s="7">
        <v>125</v>
      </c>
      <c r="AC25" s="7">
        <v>136</v>
      </c>
      <c r="AD25" s="7">
        <v>172</v>
      </c>
      <c r="AE25" s="7">
        <v>231</v>
      </c>
      <c r="AF25" s="7">
        <v>144</v>
      </c>
      <c r="AG25" s="7">
        <v>124</v>
      </c>
      <c r="AH25" s="7">
        <v>140</v>
      </c>
      <c r="AI25" s="6">
        <f t="shared" si="0"/>
        <v>0</v>
      </c>
      <c r="AJ25" s="6">
        <f t="shared" si="1"/>
        <v>923</v>
      </c>
      <c r="AK25" s="6">
        <f t="shared" si="2"/>
        <v>1211</v>
      </c>
      <c r="AL25" s="6">
        <f t="shared" si="3"/>
        <v>2134</v>
      </c>
      <c r="AM25" s="6">
        <f t="shared" si="4"/>
        <v>14</v>
      </c>
      <c r="AN25" s="8">
        <f t="shared" si="5"/>
        <v>152.42857142857142</v>
      </c>
    </row>
    <row r="26" spans="1:40" ht="12.75">
      <c r="A26" s="6">
        <v>23</v>
      </c>
      <c r="B26" s="7">
        <v>3325</v>
      </c>
      <c r="C26" s="7" t="s">
        <v>42</v>
      </c>
      <c r="D26" s="10" t="s">
        <v>31</v>
      </c>
      <c r="E26" s="7"/>
      <c r="F26" s="7"/>
      <c r="G26" s="7"/>
      <c r="H26" s="7"/>
      <c r="I26" s="7">
        <v>132</v>
      </c>
      <c r="J26" s="7">
        <v>143</v>
      </c>
      <c r="K26" s="7">
        <v>176</v>
      </c>
      <c r="L26" s="7">
        <v>155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 t="shared" si="0"/>
        <v>606</v>
      </c>
      <c r="AJ26" s="6">
        <f t="shared" si="1"/>
        <v>0</v>
      </c>
      <c r="AK26" s="6">
        <f t="shared" si="2"/>
        <v>0</v>
      </c>
      <c r="AL26" s="6">
        <f t="shared" si="3"/>
        <v>606</v>
      </c>
      <c r="AM26" s="6">
        <f t="shared" si="4"/>
        <v>4</v>
      </c>
      <c r="AN26" s="8">
        <f t="shared" si="5"/>
        <v>151.5</v>
      </c>
    </row>
    <row r="27" spans="1:40" ht="12.75">
      <c r="A27" s="6">
        <v>24</v>
      </c>
      <c r="B27" s="7">
        <v>1969</v>
      </c>
      <c r="C27" s="7" t="s">
        <v>53</v>
      </c>
      <c r="D27" s="7" t="s">
        <v>33</v>
      </c>
      <c r="E27" s="7">
        <v>147</v>
      </c>
      <c r="F27" s="7">
        <v>130</v>
      </c>
      <c r="G27" s="7">
        <v>192</v>
      </c>
      <c r="H27" s="7">
        <v>154</v>
      </c>
      <c r="I27" s="7">
        <v>141</v>
      </c>
      <c r="J27" s="7">
        <v>136</v>
      </c>
      <c r="K27" s="7">
        <v>138</v>
      </c>
      <c r="L27" s="7">
        <v>104</v>
      </c>
      <c r="M27" s="7">
        <v>168</v>
      </c>
      <c r="N27" s="7">
        <v>124</v>
      </c>
      <c r="O27" s="7">
        <v>149</v>
      </c>
      <c r="P27" s="7">
        <v>142</v>
      </c>
      <c r="Q27" s="7">
        <v>171</v>
      </c>
      <c r="R27" s="7">
        <v>123</v>
      </c>
      <c r="S27" s="7">
        <v>169</v>
      </c>
      <c r="T27" s="7">
        <v>104</v>
      </c>
      <c r="U27" s="7">
        <v>155</v>
      </c>
      <c r="V27" s="7">
        <v>169</v>
      </c>
      <c r="W27" s="7"/>
      <c r="X27" s="7"/>
      <c r="Y27" s="7">
        <v>132</v>
      </c>
      <c r="Z27" s="7">
        <v>163</v>
      </c>
      <c r="AA27" s="7">
        <v>135</v>
      </c>
      <c r="AB27" s="7">
        <v>126</v>
      </c>
      <c r="AC27" s="7">
        <v>176</v>
      </c>
      <c r="AD27" s="7">
        <v>149</v>
      </c>
      <c r="AE27" s="7">
        <v>142</v>
      </c>
      <c r="AF27" s="7">
        <v>182</v>
      </c>
      <c r="AG27" s="7">
        <v>141</v>
      </c>
      <c r="AH27" s="7">
        <v>134</v>
      </c>
      <c r="AI27" s="6">
        <f t="shared" si="0"/>
        <v>1434</v>
      </c>
      <c r="AJ27" s="6">
        <f t="shared" si="1"/>
        <v>1182</v>
      </c>
      <c r="AK27" s="6">
        <f t="shared" si="2"/>
        <v>1480</v>
      </c>
      <c r="AL27" s="6">
        <f t="shared" si="3"/>
        <v>4096</v>
      </c>
      <c r="AM27" s="6">
        <f t="shared" si="4"/>
        <v>28</v>
      </c>
      <c r="AN27" s="8">
        <f t="shared" si="5"/>
        <v>146.28571428571428</v>
      </c>
    </row>
    <row r="28" spans="1:40" ht="12.75">
      <c r="A28" s="6">
        <v>25</v>
      </c>
      <c r="B28" s="7">
        <v>1968</v>
      </c>
      <c r="C28" s="7" t="s">
        <v>47</v>
      </c>
      <c r="D28" s="7" t="s">
        <v>32</v>
      </c>
      <c r="E28" s="7">
        <v>153</v>
      </c>
      <c r="F28" s="7">
        <v>125</v>
      </c>
      <c r="G28" s="7"/>
      <c r="H28" s="7"/>
      <c r="I28" s="7">
        <v>138</v>
      </c>
      <c r="J28" s="7">
        <v>132</v>
      </c>
      <c r="K28" s="7">
        <v>131</v>
      </c>
      <c r="L28" s="7">
        <v>190</v>
      </c>
      <c r="M28" s="7">
        <v>145</v>
      </c>
      <c r="N28" s="7">
        <v>138</v>
      </c>
      <c r="O28" s="7">
        <v>153</v>
      </c>
      <c r="P28" s="7">
        <v>144</v>
      </c>
      <c r="Q28" s="7"/>
      <c r="R28" s="7"/>
      <c r="S28" s="7"/>
      <c r="T28" s="7"/>
      <c r="U28" s="7">
        <v>121</v>
      </c>
      <c r="V28" s="7">
        <v>120</v>
      </c>
      <c r="W28" s="7">
        <v>120</v>
      </c>
      <c r="X28" s="7">
        <v>120</v>
      </c>
      <c r="Y28" s="7">
        <v>192</v>
      </c>
      <c r="Z28" s="7">
        <v>124</v>
      </c>
      <c r="AA28" s="7"/>
      <c r="AB28" s="7"/>
      <c r="AC28" s="7">
        <v>128</v>
      </c>
      <c r="AD28" s="7">
        <v>155</v>
      </c>
      <c r="AE28" s="7">
        <v>131</v>
      </c>
      <c r="AF28" s="7">
        <v>156</v>
      </c>
      <c r="AG28" s="7">
        <v>133</v>
      </c>
      <c r="AH28" s="7">
        <v>131</v>
      </c>
      <c r="AI28" s="6">
        <f t="shared" si="0"/>
        <v>1152</v>
      </c>
      <c r="AJ28" s="6">
        <f t="shared" si="1"/>
        <v>778</v>
      </c>
      <c r="AK28" s="6">
        <f t="shared" si="2"/>
        <v>1150</v>
      </c>
      <c r="AL28" s="6">
        <f t="shared" si="3"/>
        <v>3080</v>
      </c>
      <c r="AM28" s="6">
        <f t="shared" si="4"/>
        <v>22</v>
      </c>
      <c r="AN28" s="8">
        <f t="shared" si="5"/>
        <v>140</v>
      </c>
    </row>
    <row r="29" spans="1:40" ht="12.75">
      <c r="A29" s="6">
        <v>26</v>
      </c>
      <c r="B29" s="7">
        <v>1156</v>
      </c>
      <c r="C29" s="7" t="s">
        <v>54</v>
      </c>
      <c r="D29" s="7" t="s">
        <v>33</v>
      </c>
      <c r="E29" s="7">
        <v>133</v>
      </c>
      <c r="F29" s="7">
        <v>107</v>
      </c>
      <c r="G29" s="7">
        <v>133</v>
      </c>
      <c r="H29" s="7">
        <v>99</v>
      </c>
      <c r="I29" s="7">
        <v>118</v>
      </c>
      <c r="J29" s="7">
        <v>120</v>
      </c>
      <c r="K29" s="7">
        <v>164</v>
      </c>
      <c r="L29" s="7">
        <v>106</v>
      </c>
      <c r="M29" s="7">
        <v>114</v>
      </c>
      <c r="N29" s="7">
        <v>123</v>
      </c>
      <c r="O29" s="7">
        <v>106</v>
      </c>
      <c r="P29" s="7">
        <v>122</v>
      </c>
      <c r="Q29" s="7">
        <v>165</v>
      </c>
      <c r="R29" s="7">
        <v>85</v>
      </c>
      <c r="S29" s="7">
        <v>98</v>
      </c>
      <c r="T29" s="7">
        <v>99</v>
      </c>
      <c r="U29" s="7">
        <v>154</v>
      </c>
      <c r="V29" s="7">
        <v>125</v>
      </c>
      <c r="W29" s="7">
        <v>135</v>
      </c>
      <c r="X29" s="7">
        <v>181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 t="shared" si="0"/>
        <v>1217</v>
      </c>
      <c r="AJ29" s="6">
        <f t="shared" si="1"/>
        <v>1270</v>
      </c>
      <c r="AK29" s="6">
        <f t="shared" si="2"/>
        <v>0</v>
      </c>
      <c r="AL29" s="6">
        <f t="shared" si="3"/>
        <v>2487</v>
      </c>
      <c r="AM29" s="6">
        <f t="shared" si="4"/>
        <v>20</v>
      </c>
      <c r="AN29" s="8">
        <f t="shared" si="5"/>
        <v>124.35</v>
      </c>
    </row>
    <row r="30" spans="1:40" ht="12.75" hidden="1">
      <c r="A30" s="6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0"/>
        <v>0</v>
      </c>
      <c r="AJ30" s="6">
        <f t="shared" si="1"/>
        <v>0</v>
      </c>
      <c r="AK30" s="6">
        <f t="shared" si="2"/>
        <v>0</v>
      </c>
      <c r="AL30" s="6">
        <f t="shared" si="3"/>
        <v>0</v>
      </c>
      <c r="AM30" s="6">
        <f t="shared" si="4"/>
        <v>0</v>
      </c>
      <c r="AN30" s="8" t="e">
        <f t="shared" si="5"/>
        <v>#DIV/0!</v>
      </c>
    </row>
    <row r="31" spans="1:40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 t="shared" si="0"/>
        <v>0</v>
      </c>
      <c r="AJ31" s="6">
        <f t="shared" si="1"/>
        <v>0</v>
      </c>
      <c r="AK31" s="6">
        <f t="shared" si="2"/>
        <v>0</v>
      </c>
      <c r="AL31" s="6">
        <f t="shared" si="3"/>
        <v>0</v>
      </c>
      <c r="AM31" s="6">
        <f t="shared" si="4"/>
        <v>0</v>
      </c>
      <c r="AN31" s="8" t="e">
        <f t="shared" si="5"/>
        <v>#DIV/0!</v>
      </c>
    </row>
    <row r="32" spans="1:40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 t="shared" si="0"/>
        <v>0</v>
      </c>
      <c r="AJ32" s="6">
        <f t="shared" si="1"/>
        <v>0</v>
      </c>
      <c r="AK32" s="6">
        <f t="shared" si="2"/>
        <v>0</v>
      </c>
      <c r="AL32" s="6">
        <f t="shared" si="3"/>
        <v>0</v>
      </c>
      <c r="AM32" s="6">
        <f t="shared" si="4"/>
        <v>0</v>
      </c>
      <c r="AN32" s="8" t="e">
        <f t="shared" si="5"/>
        <v>#DIV/0!</v>
      </c>
    </row>
    <row r="33" spans="1:40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0</v>
      </c>
      <c r="AJ33" s="6">
        <f t="shared" si="1"/>
        <v>0</v>
      </c>
      <c r="AK33" s="6">
        <f t="shared" si="2"/>
        <v>0</v>
      </c>
      <c r="AL33" s="6">
        <f t="shared" si="3"/>
        <v>0</v>
      </c>
      <c r="AM33" s="6">
        <f t="shared" si="4"/>
        <v>0</v>
      </c>
      <c r="AN33" s="8" t="e">
        <f t="shared" si="5"/>
        <v>#DIV/0!</v>
      </c>
    </row>
    <row r="34" spans="1:40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 t="shared" si="0"/>
        <v>0</v>
      </c>
      <c r="AJ34" s="6">
        <f t="shared" si="1"/>
        <v>0</v>
      </c>
      <c r="AK34" s="6">
        <f t="shared" si="2"/>
        <v>0</v>
      </c>
      <c r="AL34" s="6">
        <f t="shared" si="3"/>
        <v>0</v>
      </c>
      <c r="AM34" s="6">
        <f t="shared" si="4"/>
        <v>0</v>
      </c>
      <c r="AN34" s="8" t="e">
        <f t="shared" si="5"/>
        <v>#DIV/0!</v>
      </c>
    </row>
    <row r="35" spans="1:40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0</v>
      </c>
      <c r="AJ35" s="6">
        <f t="shared" si="1"/>
        <v>0</v>
      </c>
      <c r="AK35" s="6">
        <f t="shared" si="2"/>
        <v>0</v>
      </c>
      <c r="AL35" s="6">
        <f t="shared" si="3"/>
        <v>0</v>
      </c>
      <c r="AM35" s="6">
        <f t="shared" si="4"/>
        <v>0</v>
      </c>
      <c r="AN35" s="8" t="e">
        <f t="shared" si="5"/>
        <v>#DIV/0!</v>
      </c>
    </row>
    <row r="36" spans="1:40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0</v>
      </c>
      <c r="AK36" s="6">
        <f t="shared" si="2"/>
        <v>0</v>
      </c>
      <c r="AL36" s="6">
        <f t="shared" si="3"/>
        <v>0</v>
      </c>
      <c r="AM36" s="6">
        <f t="shared" si="4"/>
        <v>0</v>
      </c>
      <c r="AN36" s="8" t="e">
        <f t="shared" si="5"/>
        <v>#DIV/0!</v>
      </c>
    </row>
    <row r="37" spans="1:40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0</v>
      </c>
      <c r="AL37" s="6">
        <f t="shared" si="3"/>
        <v>0</v>
      </c>
      <c r="AM37" s="6">
        <f t="shared" si="4"/>
        <v>0</v>
      </c>
      <c r="AN37" s="8" t="e">
        <f t="shared" si="5"/>
        <v>#DIV/0!</v>
      </c>
    </row>
    <row r="38" spans="1:40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0"/>
        <v>0</v>
      </c>
      <c r="AJ38" s="6">
        <f t="shared" si="1"/>
        <v>0</v>
      </c>
      <c r="AK38" s="6">
        <f t="shared" si="2"/>
        <v>0</v>
      </c>
      <c r="AL38" s="6">
        <f t="shared" si="3"/>
        <v>0</v>
      </c>
      <c r="AM38" s="6">
        <f t="shared" si="4"/>
        <v>0</v>
      </c>
      <c r="AN38" s="8" t="e">
        <f t="shared" si="5"/>
        <v>#DIV/0!</v>
      </c>
    </row>
    <row r="39" spans="1:40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0"/>
        <v>0</v>
      </c>
      <c r="AJ39" s="6">
        <f t="shared" si="1"/>
        <v>0</v>
      </c>
      <c r="AK39" s="6">
        <f t="shared" si="2"/>
        <v>0</v>
      </c>
      <c r="AL39" s="6">
        <f t="shared" si="3"/>
        <v>0</v>
      </c>
      <c r="AM39" s="6">
        <f t="shared" si="4"/>
        <v>0</v>
      </c>
      <c r="AN39" s="8" t="e">
        <f t="shared" si="5"/>
        <v>#DIV/0!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 t="shared" si="0"/>
        <v>0</v>
      </c>
      <c r="AJ40" s="6">
        <f t="shared" si="1"/>
        <v>0</v>
      </c>
      <c r="AK40" s="6">
        <f t="shared" si="2"/>
        <v>0</v>
      </c>
      <c r="AL40" s="6">
        <f t="shared" si="3"/>
        <v>0</v>
      </c>
      <c r="AM40" s="6">
        <f t="shared" si="4"/>
        <v>0</v>
      </c>
      <c r="AN40" s="8" t="e">
        <f t="shared" si="5"/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0"/>
        <v>0</v>
      </c>
      <c r="AJ41" s="6">
        <f t="shared" si="1"/>
        <v>0</v>
      </c>
      <c r="AK41" s="6">
        <f t="shared" si="2"/>
        <v>0</v>
      </c>
      <c r="AL41" s="6">
        <f t="shared" si="3"/>
        <v>0</v>
      </c>
      <c r="AM41" s="6">
        <f t="shared" si="4"/>
        <v>0</v>
      </c>
      <c r="AN41" s="8" t="e">
        <f t="shared" si="5"/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 t="shared" si="0"/>
        <v>0</v>
      </c>
      <c r="AJ42" s="6">
        <f t="shared" si="1"/>
        <v>0</v>
      </c>
      <c r="AK42" s="6">
        <f t="shared" si="2"/>
        <v>0</v>
      </c>
      <c r="AL42" s="6">
        <f t="shared" si="3"/>
        <v>0</v>
      </c>
      <c r="AM42" s="6">
        <f t="shared" si="4"/>
        <v>0</v>
      </c>
      <c r="AN42" s="8" t="e">
        <f t="shared" si="5"/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3937007874015748" right="0.15748031496062992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2015-02-16T16:31:53Z</cp:lastPrinted>
  <dcterms:created xsi:type="dcterms:W3CDTF">1999-10-03T14:06:37Z</dcterms:created>
  <dcterms:modified xsi:type="dcterms:W3CDTF">2015-02-16T16:31:56Z</dcterms:modified>
  <cp:category/>
  <cp:version/>
  <cp:contentType/>
  <cp:contentStatus/>
</cp:coreProperties>
</file>